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true" localSheetId="0" name="_xlnm._FilterDatabase" vbProcedure="false">Sheet1!$B$1:$W$3</definedName>
    <definedName function="false" hidden="false" localSheetId="0" name="Excel_BuiltIn__FilterDatabase" vbProcedure="false">Sheet1!$B$2:$W$38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Martin Bjorklund</author>
  </authors>
  <commentList>
    <comment ref="M17" authorId="0">
      <text>
        <r>
          <rPr>
            <sz val="10"/>
            <rFont val="Arial"/>
            <family val="2"/>
          </rPr>
          <t xml:space="preserve">DNF</t>
        </r>
      </text>
    </comment>
    <comment ref="M33" authorId="0">
      <text>
        <r>
          <rPr>
            <sz val="10"/>
            <rFont val="Arial"/>
            <family val="2"/>
          </rPr>
          <t xml:space="preserve">DNF</t>
        </r>
      </text>
    </comment>
    <comment ref="N32" authorId="0">
      <text>
        <r>
          <rPr>
            <sz val="10"/>
            <rFont val="Arial"/>
            <family val="2"/>
          </rPr>
          <t xml:space="preserve">DNF</t>
        </r>
      </text>
    </comment>
    <comment ref="V3" authorId="0">
      <text>
        <r>
          <rPr>
            <sz val="10"/>
            <rFont val="Arial"/>
            <family val="2"/>
          </rPr>
          <t xml:space="preserve">Viggan Open
Sandhamn Open 
SM Shorthanded
</t>
        </r>
      </text>
    </comment>
    <comment ref="V4" authorId="0">
      <text>
        <r>
          <rPr>
            <sz val="10"/>
            <rFont val="Arial"/>
            <family val="2"/>
          </rPr>
          <t xml:space="preserve">GranPrix</t>
        </r>
      </text>
    </comment>
    <comment ref="V6" authorId="0">
      <text>
        <r>
          <rPr>
            <sz val="10"/>
            <rFont val="Arial"/>
            <family val="2"/>
          </rPr>
          <t xml:space="preserve">SM Shorthanded</t>
        </r>
      </text>
    </comment>
  </commentList>
</comments>
</file>

<file path=xl/sharedStrings.xml><?xml version="1.0" encoding="utf-8"?>
<sst xmlns="http://schemas.openxmlformats.org/spreadsheetml/2006/main" count="87" uniqueCount="85">
  <si>
    <t xml:space="preserve">Placering</t>
  </si>
  <si>
    <t xml:space="preserve">Båtnamn</t>
  </si>
  <si>
    <t xml:space="preserve">Fot</t>
  </si>
  <si>
    <t xml:space="preserve">Rorsman</t>
  </si>
  <si>
    <t xml:space="preserve">Lidingö runt</t>
  </si>
  <si>
    <t xml:space="preserve">Gullviverallyt</t>
  </si>
  <si>
    <t xml:space="preserve">Ornö runt</t>
  </si>
  <si>
    <t xml:space="preserve">Raymarine2star (shorthanded)</t>
  </si>
  <si>
    <t xml:space="preserve">24-timmars vår (SXK)</t>
  </si>
  <si>
    <t xml:space="preserve">Kolfiberrodret (shorthanded)</t>
  </si>
  <si>
    <t xml:space="preserve">Gotland Runt Archipelago Race</t>
  </si>
  <si>
    <t xml:space="preserve">Gotland runt (SRS)</t>
  </si>
  <si>
    <t xml:space="preserve">Linjettsseglarnas tillfartsrace</t>
  </si>
  <si>
    <t xml:space="preserve">Linjettmästerskapet</t>
  </si>
  <si>
    <t xml:space="preserve">Tjörn runt</t>
  </si>
  <si>
    <t xml:space="preserve">Visbypokalen</t>
  </si>
  <si>
    <t xml:space="preserve">Arkö runt</t>
  </si>
  <si>
    <t xml:space="preserve">24-timmars höst (SXK)</t>
  </si>
  <si>
    <t xml:space="preserve">Nordic Yacht Open (shorthanded)</t>
  </si>
  <si>
    <t xml:space="preserve">Åland Offshore Race (TRBS)</t>
  </si>
  <si>
    <t xml:space="preserve">Byxelkroken</t>
  </si>
  <si>
    <t xml:space="preserve">Övriga SSF-seglingar</t>
  </si>
  <si>
    <t xml:space="preserve">Summa</t>
  </si>
  <si>
    <t xml:space="preserve">Alina</t>
  </si>
  <si>
    <t xml:space="preserve">Björklund</t>
  </si>
  <si>
    <t xml:space="preserve">Alapocas</t>
  </si>
  <si>
    <t xml:space="preserve">Nordström</t>
  </si>
  <si>
    <t xml:space="preserve">Felicia</t>
  </si>
  <si>
    <t xml:space="preserve">Lindbäck</t>
  </si>
  <si>
    <t xml:space="preserve">Allwina</t>
  </si>
  <si>
    <t xml:space="preserve">Sparrwardt</t>
  </si>
  <si>
    <t xml:space="preserve">Serenity</t>
  </si>
  <si>
    <t xml:space="preserve">Komorowski</t>
  </si>
  <si>
    <t xml:space="preserve">Aliccia</t>
  </si>
  <si>
    <t xml:space="preserve">Gustafsson</t>
  </si>
  <si>
    <t xml:space="preserve">Fresia</t>
  </si>
  <si>
    <t xml:space="preserve">Vallin</t>
  </si>
  <si>
    <t xml:space="preserve">Ingrid Maria</t>
  </si>
  <si>
    <t xml:space="preserve">Thorén</t>
  </si>
  <si>
    <t xml:space="preserve">Garibaldi</t>
  </si>
  <si>
    <t xml:space="preserve">Hansson</t>
  </si>
  <si>
    <t xml:space="preserve">Santana</t>
  </si>
  <si>
    <t xml:space="preserve">Dammberg</t>
  </si>
  <si>
    <t xml:space="preserve">Contessa</t>
  </si>
  <si>
    <t xml:space="preserve">Gustavsson</t>
  </si>
  <si>
    <t xml:space="preserve">Eowyn</t>
  </si>
  <si>
    <t xml:space="preserve">Hugemark</t>
  </si>
  <si>
    <t xml:space="preserve">Alva</t>
  </si>
  <si>
    <t xml:space="preserve">Pilfalk</t>
  </si>
  <si>
    <t xml:space="preserve">Barracuda II</t>
  </si>
  <si>
    <t xml:space="preserve">Moberg</t>
  </si>
  <si>
    <t xml:space="preserve">Querida</t>
  </si>
  <si>
    <t xml:space="preserve">Flax</t>
  </si>
  <si>
    <t xml:space="preserve">Engström</t>
  </si>
  <si>
    <t xml:space="preserve">Evelina</t>
  </si>
  <si>
    <t xml:space="preserve">Evertsson</t>
  </si>
  <si>
    <t xml:space="preserve">Salix Prima</t>
  </si>
  <si>
    <t xml:space="preserve">Wide</t>
  </si>
  <si>
    <t xml:space="preserve">Miss Li</t>
  </si>
  <si>
    <t xml:space="preserve">Ingemarsson</t>
  </si>
  <si>
    <t xml:space="preserve">Lyrili</t>
  </si>
  <si>
    <t xml:space="preserve">Wallin</t>
  </si>
  <si>
    <t xml:space="preserve">Zorina II</t>
  </si>
  <si>
    <t xml:space="preserve">Claesson</t>
  </si>
  <si>
    <t xml:space="preserve">Asteria</t>
  </si>
  <si>
    <t xml:space="preserve">Lundström</t>
  </si>
  <si>
    <t xml:space="preserve">Avosetta</t>
  </si>
  <si>
    <t xml:space="preserve">Smedmark</t>
  </si>
  <si>
    <t xml:space="preserve">Shere Khan</t>
  </si>
  <si>
    <t xml:space="preserve">Bindzau</t>
  </si>
  <si>
    <t xml:space="preserve">Azurina</t>
  </si>
  <si>
    <t xml:space="preserve">Lindblad</t>
  </si>
  <si>
    <t xml:space="preserve">Isabella II</t>
  </si>
  <si>
    <t xml:space="preserve">Dahlgren</t>
  </si>
  <si>
    <t xml:space="preserve">Averona</t>
  </si>
  <si>
    <t xml:space="preserve">Mattsson</t>
  </si>
  <si>
    <t xml:space="preserve">Anemona</t>
  </si>
  <si>
    <t xml:space="preserve">Schramm</t>
  </si>
  <si>
    <t xml:space="preserve">Två Carat</t>
  </si>
  <si>
    <t xml:space="preserve">Lira</t>
  </si>
  <si>
    <t xml:space="preserve">Lindström</t>
  </si>
  <si>
    <t xml:space="preserve">Teddy</t>
  </si>
  <si>
    <t xml:space="preserve">Grip</t>
  </si>
  <si>
    <t xml:space="preserve">Hellevi</t>
  </si>
  <si>
    <t xml:space="preserve">Berglund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</si>
</sst>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 val="true"/>
      <sz val="12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77BC65"/>
        <bgColor rgb="FF99CC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 diagonalUp="false" diagonalDown="false">
      <left style="thin">
        <color rgb="FF2E3436"/>
      </left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45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45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77BC65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2E34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8</xdr:col>
      <xdr:colOff>196920</xdr:colOff>
      <xdr:row>2</xdr:row>
      <xdr:rowOff>42120</xdr:rowOff>
    </xdr:from>
    <xdr:to>
      <xdr:col>9</xdr:col>
      <xdr:colOff>51120</xdr:colOff>
      <xdr:row>3</xdr:row>
      <xdr:rowOff>107280</xdr:rowOff>
    </xdr:to>
    <xdr:sp>
      <xdr:nvSpPr>
        <xdr:cNvPr id="0" name="TextBox 1"/>
        <xdr:cNvSpPr/>
      </xdr:nvSpPr>
      <xdr:spPr>
        <a:xfrm>
          <a:off x="5384160" y="3429720"/>
          <a:ext cx="397080" cy="281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213480</xdr:colOff>
      <xdr:row>0</xdr:row>
      <xdr:rowOff>309600</xdr:rowOff>
    </xdr:from>
    <xdr:to>
      <xdr:col>10</xdr:col>
      <xdr:colOff>453960</xdr:colOff>
      <xdr:row>0</xdr:row>
      <xdr:rowOff>557640</xdr:rowOff>
    </xdr:to>
    <xdr:sp>
      <xdr:nvSpPr>
        <xdr:cNvPr id="1" name="TextBox 7"/>
        <xdr:cNvSpPr/>
      </xdr:nvSpPr>
      <xdr:spPr>
        <a:xfrm>
          <a:off x="3229200" y="309600"/>
          <a:ext cx="3497760" cy="248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20160" rIns="20160" tIns="20160" bIns="20160" anchor="t">
          <a:spAutoFit/>
        </a:bodyPr>
        <a:p>
          <a:r>
            <a:rPr b="1" lang="sv-SE" sz="1200" spc="-1" strike="noStrike">
              <a:solidFill>
                <a:srgbClr val="000000"/>
              </a:solidFill>
              <a:latin typeface="Calibri"/>
            </a:rPr>
            <a:t>Linjett Cup 2024 – aktuell ställning 2024-09-19</a:t>
          </a:r>
          <a:endParaRPr b="0" lang="sv-SE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196920</xdr:colOff>
      <xdr:row>7</xdr:row>
      <xdr:rowOff>42120</xdr:rowOff>
    </xdr:from>
    <xdr:to>
      <xdr:col>9</xdr:col>
      <xdr:colOff>51120</xdr:colOff>
      <xdr:row>8</xdr:row>
      <xdr:rowOff>142560</xdr:rowOff>
    </xdr:to>
    <xdr:sp>
      <xdr:nvSpPr>
        <xdr:cNvPr id="2" name="TextBox 2"/>
        <xdr:cNvSpPr/>
      </xdr:nvSpPr>
      <xdr:spPr>
        <a:xfrm>
          <a:off x="5384160" y="4509360"/>
          <a:ext cx="397080" cy="316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6</xdr:row>
      <xdr:rowOff>42120</xdr:rowOff>
    </xdr:from>
    <xdr:to>
      <xdr:col>9</xdr:col>
      <xdr:colOff>51120</xdr:colOff>
      <xdr:row>7</xdr:row>
      <xdr:rowOff>142560</xdr:rowOff>
    </xdr:to>
    <xdr:sp>
      <xdr:nvSpPr>
        <xdr:cNvPr id="3" name="TextBox 3"/>
        <xdr:cNvSpPr/>
      </xdr:nvSpPr>
      <xdr:spPr>
        <a:xfrm>
          <a:off x="5384160" y="4293360"/>
          <a:ext cx="397080" cy="316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4</xdr:row>
      <xdr:rowOff>41400</xdr:rowOff>
    </xdr:from>
    <xdr:to>
      <xdr:col>9</xdr:col>
      <xdr:colOff>51120</xdr:colOff>
      <xdr:row>5</xdr:row>
      <xdr:rowOff>142200</xdr:rowOff>
    </xdr:to>
    <xdr:sp>
      <xdr:nvSpPr>
        <xdr:cNvPr id="4" name="TextBox 4"/>
        <xdr:cNvSpPr/>
      </xdr:nvSpPr>
      <xdr:spPr>
        <a:xfrm>
          <a:off x="5384160" y="3861000"/>
          <a:ext cx="397080" cy="316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1</xdr:row>
      <xdr:rowOff>42120</xdr:rowOff>
    </xdr:from>
    <xdr:to>
      <xdr:col>9</xdr:col>
      <xdr:colOff>51120</xdr:colOff>
      <xdr:row>2</xdr:row>
      <xdr:rowOff>142560</xdr:rowOff>
    </xdr:to>
    <xdr:sp>
      <xdr:nvSpPr>
        <xdr:cNvPr id="5" name="TextBox 5"/>
        <xdr:cNvSpPr/>
      </xdr:nvSpPr>
      <xdr:spPr>
        <a:xfrm>
          <a:off x="5384160" y="3214080"/>
          <a:ext cx="397080" cy="3160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9</xdr:row>
      <xdr:rowOff>42480</xdr:rowOff>
    </xdr:from>
    <xdr:to>
      <xdr:col>9</xdr:col>
      <xdr:colOff>51120</xdr:colOff>
      <xdr:row>10</xdr:row>
      <xdr:rowOff>189000</xdr:rowOff>
    </xdr:to>
    <xdr:sp>
      <xdr:nvSpPr>
        <xdr:cNvPr id="6" name="TextBox 6"/>
        <xdr:cNvSpPr/>
      </xdr:nvSpPr>
      <xdr:spPr>
        <a:xfrm>
          <a:off x="5384160" y="4941360"/>
          <a:ext cx="397080" cy="362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3</xdr:row>
      <xdr:rowOff>41400</xdr:rowOff>
    </xdr:from>
    <xdr:to>
      <xdr:col>9</xdr:col>
      <xdr:colOff>51120</xdr:colOff>
      <xdr:row>4</xdr:row>
      <xdr:rowOff>189000</xdr:rowOff>
    </xdr:to>
    <xdr:sp>
      <xdr:nvSpPr>
        <xdr:cNvPr id="7" name="TextBox 8"/>
        <xdr:cNvSpPr/>
      </xdr:nvSpPr>
      <xdr:spPr>
        <a:xfrm>
          <a:off x="5384160" y="3645000"/>
          <a:ext cx="397080" cy="363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8</xdr:row>
      <xdr:rowOff>41040</xdr:rowOff>
    </xdr:from>
    <xdr:to>
      <xdr:col>9</xdr:col>
      <xdr:colOff>51120</xdr:colOff>
      <xdr:row>10</xdr:row>
      <xdr:rowOff>34560</xdr:rowOff>
    </xdr:to>
    <xdr:sp>
      <xdr:nvSpPr>
        <xdr:cNvPr id="8" name="TextBox 9"/>
        <xdr:cNvSpPr/>
      </xdr:nvSpPr>
      <xdr:spPr>
        <a:xfrm>
          <a:off x="5384160" y="4724280"/>
          <a:ext cx="397080" cy="425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10</xdr:row>
      <xdr:rowOff>41400</xdr:rowOff>
    </xdr:from>
    <xdr:to>
      <xdr:col>9</xdr:col>
      <xdr:colOff>51120</xdr:colOff>
      <xdr:row>12</xdr:row>
      <xdr:rowOff>35280</xdr:rowOff>
    </xdr:to>
    <xdr:sp>
      <xdr:nvSpPr>
        <xdr:cNvPr id="9" name="TextBox 10"/>
        <xdr:cNvSpPr/>
      </xdr:nvSpPr>
      <xdr:spPr>
        <a:xfrm>
          <a:off x="5384160" y="5156280"/>
          <a:ext cx="397080" cy="425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8</xdr:col>
      <xdr:colOff>196920</xdr:colOff>
      <xdr:row>11</xdr:row>
      <xdr:rowOff>41400</xdr:rowOff>
    </xdr:from>
    <xdr:to>
      <xdr:col>9</xdr:col>
      <xdr:colOff>51120</xdr:colOff>
      <xdr:row>13</xdr:row>
      <xdr:rowOff>34560</xdr:rowOff>
    </xdr:to>
    <xdr:sp>
      <xdr:nvSpPr>
        <xdr:cNvPr id="10" name="TextBox 11"/>
        <xdr:cNvSpPr/>
      </xdr:nvSpPr>
      <xdr:spPr>
        <a:xfrm>
          <a:off x="5384160" y="5372280"/>
          <a:ext cx="397080" cy="424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3" activeCellId="0" sqref="A13"/>
    </sheetView>
  </sheetViews>
  <sheetFormatPr defaultColWidth="9.0546875" defaultRowHeight="14.65" zeroHeight="false" outlineLevelRow="0" outlineLevelCol="0"/>
  <cols>
    <col collapsed="false" customWidth="true" hidden="false" outlineLevel="0" max="1" min="1" style="0" width="3.69"/>
    <col collapsed="false" customWidth="true" hidden="false" outlineLevel="0" max="2" min="2" style="0" width="16.69"/>
    <col collapsed="false" customWidth="true" hidden="false" outlineLevel="0" max="3" min="3" style="0" width="6.27"/>
    <col collapsed="false" customWidth="true" hidden="false" outlineLevel="0" max="4" min="4" style="0" width="16.12"/>
    <col collapsed="false" customWidth="true" hidden="false" outlineLevel="0" max="22" min="5" style="0" width="7.7"/>
  </cols>
  <sheetData>
    <row r="1" customFormat="false" ht="249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/>
    </row>
    <row r="2" customFormat="false" ht="17" hidden="false" customHeight="true" outlineLevel="0" collapsed="false">
      <c r="A2" s="3" t="n">
        <v>1</v>
      </c>
      <c r="B2" s="4" t="s">
        <v>23</v>
      </c>
      <c r="C2" s="3" t="n">
        <v>37</v>
      </c>
      <c r="D2" s="4" t="s">
        <v>24</v>
      </c>
      <c r="E2" s="5" t="n">
        <f aca="false">3+1+0+0</f>
        <v>4</v>
      </c>
      <c r="F2" s="5"/>
      <c r="G2" s="5"/>
      <c r="H2" s="5" t="n">
        <f aca="false">1+(9+1)+0+0</f>
        <v>11</v>
      </c>
      <c r="I2" s="6" t="n">
        <f aca="false">2+5+3+5</f>
        <v>15</v>
      </c>
      <c r="J2" s="5" t="n">
        <f aca="false">5+(5+1)+3+0</f>
        <v>14</v>
      </c>
      <c r="K2" s="5" t="n">
        <f aca="false">3+1+0+0</f>
        <v>4</v>
      </c>
      <c r="L2" s="7" t="n">
        <f aca="false">6+9+3+4</f>
        <v>22</v>
      </c>
      <c r="M2" s="6" t="n">
        <f aca="false">10+1+0+5</f>
        <v>16</v>
      </c>
      <c r="N2" s="5" t="n">
        <f aca="false">11+1+3+4</f>
        <v>19</v>
      </c>
      <c r="O2" s="5"/>
      <c r="P2" s="5" t="n">
        <f aca="false">1+5+0+0</f>
        <v>6</v>
      </c>
      <c r="Q2" s="5"/>
      <c r="R2" s="6" t="n">
        <f aca="false">1+5+0+4</f>
        <v>10</v>
      </c>
      <c r="S2" s="6" t="n">
        <f aca="false">3+(1+1)+0+0</f>
        <v>5</v>
      </c>
      <c r="T2" s="6" t="n">
        <f aca="false">7+5+0+0</f>
        <v>12</v>
      </c>
      <c r="U2" s="5"/>
      <c r="V2" s="5"/>
      <c r="W2" s="8" t="n">
        <f aca="false">SUM(E2:V2)</f>
        <v>138</v>
      </c>
      <c r="X2" s="9"/>
    </row>
    <row r="3" customFormat="false" ht="17" hidden="false" customHeight="true" outlineLevel="0" collapsed="false">
      <c r="A3" s="3" t="n">
        <f aca="false">A2+1</f>
        <v>2</v>
      </c>
      <c r="B3" s="4" t="s">
        <v>25</v>
      </c>
      <c r="C3" s="3" t="n">
        <v>33</v>
      </c>
      <c r="D3" s="4" t="s">
        <v>26</v>
      </c>
      <c r="E3" s="5" t="n">
        <f aca="false">4+1+0+0</f>
        <v>5</v>
      </c>
      <c r="F3" s="5" t="n">
        <v>1</v>
      </c>
      <c r="G3" s="5" t="n">
        <f aca="false">3+1+0+4</f>
        <v>8</v>
      </c>
      <c r="H3" s="6" t="n">
        <f aca="false">2+(9+1)+0+0</f>
        <v>12</v>
      </c>
      <c r="I3" s="5"/>
      <c r="J3" s="6" t="n">
        <f aca="false">7+(5+1)+6+0</f>
        <v>19</v>
      </c>
      <c r="K3" s="5" t="n">
        <f aca="false">4+1+3+4</f>
        <v>12</v>
      </c>
      <c r="L3" s="5" t="n">
        <f aca="false">4+9+0+0</f>
        <v>13</v>
      </c>
      <c r="M3" s="5" t="n">
        <f aca="false">9+1+0+4</f>
        <v>14</v>
      </c>
      <c r="N3" s="5" t="n">
        <f aca="false">7+1+0+0</f>
        <v>8</v>
      </c>
      <c r="O3" s="5"/>
      <c r="P3" s="6" t="n">
        <f aca="false">2+5+0+0</f>
        <v>7</v>
      </c>
      <c r="Q3" s="5"/>
      <c r="R3" s="5"/>
      <c r="S3" s="5"/>
      <c r="T3" s="5" t="n">
        <f aca="false">6+(5+1)+0+0</f>
        <v>12</v>
      </c>
      <c r="U3" s="5"/>
      <c r="V3" s="5" t="n">
        <f aca="false">(1+1+0+0)+(1+(7+1)+0+2)+(2+(3+1)+0+0)</f>
        <v>19</v>
      </c>
      <c r="W3" s="8" t="n">
        <f aca="false">SUM(E3:V3)</f>
        <v>130</v>
      </c>
      <c r="X3" s="9"/>
    </row>
    <row r="4" customFormat="false" ht="17" hidden="false" customHeight="true" outlineLevel="0" collapsed="false">
      <c r="A4" s="3" t="n">
        <f aca="false">A3+1</f>
        <v>3</v>
      </c>
      <c r="B4" s="4" t="s">
        <v>27</v>
      </c>
      <c r="C4" s="3" t="n">
        <v>32</v>
      </c>
      <c r="D4" s="4" t="s">
        <v>28</v>
      </c>
      <c r="E4" s="5"/>
      <c r="F4" s="6" t="n">
        <f aca="false">4+3+3+0</f>
        <v>10</v>
      </c>
      <c r="G4" s="6" t="n">
        <f aca="false">6+(1+1)+6+4</f>
        <v>18</v>
      </c>
      <c r="H4" s="5"/>
      <c r="I4" s="5"/>
      <c r="J4" s="5" t="n">
        <f aca="false">6+(5+1)+6+0</f>
        <v>18</v>
      </c>
      <c r="K4" s="6" t="n">
        <f aca="false">5+1+3+5</f>
        <v>14</v>
      </c>
      <c r="L4" s="5"/>
      <c r="M4" s="5" t="n">
        <f aca="false">8+1+0+3</f>
        <v>12</v>
      </c>
      <c r="N4" s="5" t="n">
        <f aca="false">5+1+0+0</f>
        <v>6</v>
      </c>
      <c r="O4" s="5"/>
      <c r="P4" s="5"/>
      <c r="Q4" s="5"/>
      <c r="R4" s="5"/>
      <c r="S4" s="5" t="n">
        <f aca="false">2+(1+1)+0+0</f>
        <v>4</v>
      </c>
      <c r="T4" s="5" t="n">
        <f aca="false">3+(5+1)+0+0</f>
        <v>9</v>
      </c>
      <c r="U4" s="5"/>
      <c r="V4" s="5" t="n">
        <f aca="false">(1+1+3+0)</f>
        <v>5</v>
      </c>
      <c r="W4" s="8" t="n">
        <f aca="false">SUM(E4:V4)</f>
        <v>96</v>
      </c>
      <c r="X4" s="9"/>
    </row>
    <row r="5" customFormat="false" ht="17" hidden="false" customHeight="true" outlineLevel="0" collapsed="false">
      <c r="A5" s="3" t="n">
        <f aca="false">A4+1</f>
        <v>4</v>
      </c>
      <c r="B5" s="4" t="s">
        <v>29</v>
      </c>
      <c r="C5" s="3" t="n">
        <v>39</v>
      </c>
      <c r="D5" s="4" t="s">
        <v>30</v>
      </c>
      <c r="E5" s="5" t="n">
        <f aca="false">2+1+0+0</f>
        <v>3</v>
      </c>
      <c r="F5" s="5"/>
      <c r="G5" s="5" t="n">
        <f aca="false">4+1+0+0</f>
        <v>5</v>
      </c>
      <c r="H5" s="5"/>
      <c r="I5" s="5"/>
      <c r="J5" s="5"/>
      <c r="K5" s="5"/>
      <c r="L5" s="5" t="n">
        <f aca="false">5+9+3+0</f>
        <v>17</v>
      </c>
      <c r="M5" s="5"/>
      <c r="N5" s="5" t="n">
        <f aca="false">11+1+0+3</f>
        <v>15</v>
      </c>
      <c r="O5" s="5"/>
      <c r="P5" s="5"/>
      <c r="Q5" s="5"/>
      <c r="R5" s="5"/>
      <c r="S5" s="5"/>
      <c r="T5" s="5" t="n">
        <f aca="false">4+5+0+0</f>
        <v>9</v>
      </c>
      <c r="U5" s="5"/>
      <c r="V5" s="5"/>
      <c r="W5" s="8" t="n">
        <f aca="false">SUM(E5:V5)</f>
        <v>49</v>
      </c>
      <c r="X5" s="9"/>
    </row>
    <row r="6" customFormat="false" ht="17" hidden="false" customHeight="true" outlineLevel="0" collapsed="false">
      <c r="A6" s="3" t="n">
        <f aca="false">A5+1</f>
        <v>5</v>
      </c>
      <c r="B6" s="4" t="s">
        <v>31</v>
      </c>
      <c r="C6" s="3" t="n">
        <v>33</v>
      </c>
      <c r="D6" s="4" t="s">
        <v>32</v>
      </c>
      <c r="E6" s="5"/>
      <c r="F6" s="5" t="n">
        <v>1</v>
      </c>
      <c r="G6" s="5"/>
      <c r="H6" s="5"/>
      <c r="I6" s="5"/>
      <c r="J6" s="5"/>
      <c r="K6" s="5" t="n">
        <f aca="false">2+1+0+0</f>
        <v>3</v>
      </c>
      <c r="L6" s="5" t="n">
        <f aca="false">2+9+0+0</f>
        <v>11</v>
      </c>
      <c r="M6" s="5" t="n">
        <f aca="false">4+1+0+0</f>
        <v>5</v>
      </c>
      <c r="N6" s="5"/>
      <c r="O6" s="5"/>
      <c r="P6" s="5"/>
      <c r="Q6" s="5"/>
      <c r="R6" s="5"/>
      <c r="S6" s="5"/>
      <c r="T6" s="5" t="n">
        <f aca="false">2+(5+1)+0+0</f>
        <v>8</v>
      </c>
      <c r="U6" s="5"/>
      <c r="V6" s="5" t="n">
        <f aca="false">(1+(3+1)+0+0)</f>
        <v>5</v>
      </c>
      <c r="W6" s="8" t="n">
        <f aca="false">SUM(E6:V6)</f>
        <v>33</v>
      </c>
      <c r="X6" s="9"/>
    </row>
    <row r="7" customFormat="false" ht="17" hidden="false" customHeight="true" outlineLevel="0" collapsed="false">
      <c r="A7" s="3" t="n">
        <f aca="false">A6+1</f>
        <v>6</v>
      </c>
      <c r="B7" s="4" t="s">
        <v>33</v>
      </c>
      <c r="C7" s="3" t="n">
        <v>43</v>
      </c>
      <c r="D7" s="4" t="s">
        <v>34</v>
      </c>
      <c r="E7" s="5"/>
      <c r="F7" s="5"/>
      <c r="G7" s="5"/>
      <c r="H7" s="5"/>
      <c r="I7" s="5"/>
      <c r="J7" s="5"/>
      <c r="K7" s="5"/>
      <c r="L7" s="5"/>
      <c r="M7" s="5"/>
      <c r="N7" s="6" t="n">
        <f aca="false">12+1+3+5</f>
        <v>21</v>
      </c>
      <c r="O7" s="5"/>
      <c r="P7" s="5"/>
      <c r="Q7" s="5"/>
      <c r="R7" s="5"/>
      <c r="S7" s="5"/>
      <c r="T7" s="5" t="n">
        <f aca="false">5+5+0+0</f>
        <v>10</v>
      </c>
      <c r="U7" s="5"/>
      <c r="V7" s="5"/>
      <c r="W7" s="8" t="n">
        <f aca="false">SUM(E7:V7)</f>
        <v>31</v>
      </c>
      <c r="X7" s="9"/>
    </row>
    <row r="8" customFormat="false" ht="17" hidden="false" customHeight="true" outlineLevel="0" collapsed="false">
      <c r="A8" s="3" t="n">
        <f aca="false">A7+1</f>
        <v>7</v>
      </c>
      <c r="B8" s="4" t="s">
        <v>35</v>
      </c>
      <c r="C8" s="3" t="n">
        <v>34</v>
      </c>
      <c r="D8" s="4" t="s">
        <v>36</v>
      </c>
      <c r="E8" s="5"/>
      <c r="F8" s="5"/>
      <c r="G8" s="5" t="n">
        <f aca="false">5+1+3+5</f>
        <v>14</v>
      </c>
      <c r="H8" s="5"/>
      <c r="I8" s="5"/>
      <c r="J8" s="5"/>
      <c r="K8" s="5"/>
      <c r="L8" s="5"/>
      <c r="M8" s="5" t="n">
        <f aca="false">6+1+0+0</f>
        <v>7</v>
      </c>
      <c r="N8" s="5" t="n">
        <f aca="false">6+1+0+0</f>
        <v>7</v>
      </c>
      <c r="O8" s="5"/>
      <c r="P8" s="5"/>
      <c r="Q8" s="5"/>
      <c r="R8" s="5"/>
      <c r="S8" s="5"/>
      <c r="T8" s="5"/>
      <c r="U8" s="5"/>
      <c r="V8" s="5"/>
      <c r="W8" s="8" t="n">
        <f aca="false">SUM(E8:V8)</f>
        <v>28</v>
      </c>
      <c r="X8" s="9"/>
    </row>
    <row r="9" customFormat="false" ht="17" hidden="false" customHeight="true" outlineLevel="0" collapsed="false">
      <c r="A9" s="3" t="n">
        <f aca="false">A8+1</f>
        <v>8</v>
      </c>
      <c r="B9" s="4" t="s">
        <v>37</v>
      </c>
      <c r="C9" s="3" t="n">
        <v>32</v>
      </c>
      <c r="D9" s="4" t="s">
        <v>38</v>
      </c>
      <c r="E9" s="5"/>
      <c r="F9" s="5"/>
      <c r="G9" s="5"/>
      <c r="H9" s="5"/>
      <c r="I9" s="5"/>
      <c r="J9" s="5" t="n">
        <f aca="false">3+(5+1)+0+0</f>
        <v>9</v>
      </c>
      <c r="K9" s="5"/>
      <c r="L9" s="5"/>
      <c r="M9" s="5" t="n">
        <f aca="false">7+1+0+0</f>
        <v>8</v>
      </c>
      <c r="N9" s="5" t="n">
        <f aca="false">4+1+0+0</f>
        <v>5</v>
      </c>
      <c r="O9" s="5"/>
      <c r="P9" s="5"/>
      <c r="Q9" s="5"/>
      <c r="R9" s="5"/>
      <c r="S9" s="5"/>
      <c r="T9" s="5"/>
      <c r="U9" s="5"/>
      <c r="V9" s="5"/>
      <c r="W9" s="8" t="n">
        <f aca="false">SUM(E9:V9)</f>
        <v>22</v>
      </c>
      <c r="X9" s="9"/>
    </row>
    <row r="10" customFormat="false" ht="17" hidden="false" customHeight="true" outlineLevel="0" collapsed="false">
      <c r="A10" s="3" t="n">
        <f aca="false">A9+1</f>
        <v>9</v>
      </c>
      <c r="B10" s="4" t="s">
        <v>39</v>
      </c>
      <c r="C10" s="3" t="n">
        <v>35</v>
      </c>
      <c r="D10" s="4" t="s">
        <v>40</v>
      </c>
      <c r="E10" s="5"/>
      <c r="F10" s="5"/>
      <c r="G10" s="5"/>
      <c r="H10" s="5"/>
      <c r="I10" s="5"/>
      <c r="J10" s="5" t="n">
        <f aca="false">2+(5+1)+0+0</f>
        <v>8</v>
      </c>
      <c r="K10" s="5" t="n">
        <f aca="false">1+1+0+0</f>
        <v>2</v>
      </c>
      <c r="L10" s="5" t="n">
        <f aca="false">1+9+0+0</f>
        <v>10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8" t="n">
        <f aca="false">SUM(E10:V10)</f>
        <v>20</v>
      </c>
      <c r="X10" s="9"/>
    </row>
    <row r="11" customFormat="false" ht="17" hidden="false" customHeight="true" outlineLevel="0" collapsed="false">
      <c r="A11" s="3" t="n">
        <f aca="false">A10+1</f>
        <v>10</v>
      </c>
      <c r="B11" s="4" t="s">
        <v>41</v>
      </c>
      <c r="C11" s="3" t="n">
        <v>35</v>
      </c>
      <c r="D11" s="4" t="s">
        <v>42</v>
      </c>
      <c r="E11" s="5" t="n">
        <f aca="false">1+(1+1)+0+0</f>
        <v>3</v>
      </c>
      <c r="F11" s="5" t="n">
        <f aca="false">3+3+0+0</f>
        <v>6</v>
      </c>
      <c r="G11" s="5" t="n">
        <v>1</v>
      </c>
      <c r="H11" s="5"/>
      <c r="I11" s="5"/>
      <c r="J11" s="5" t="n">
        <f aca="false">1+(5+1)+0+0</f>
        <v>7</v>
      </c>
      <c r="K11" s="5"/>
      <c r="L11" s="5"/>
      <c r="M11" s="5"/>
      <c r="N11" s="5"/>
      <c r="O11" s="5"/>
      <c r="P11" s="5"/>
      <c r="Q11" s="5"/>
      <c r="R11" s="5"/>
      <c r="S11" s="5" t="n">
        <f aca="false">1+(1+1)+0+0</f>
        <v>3</v>
      </c>
      <c r="T11" s="5"/>
      <c r="U11" s="5"/>
      <c r="V11" s="5"/>
      <c r="W11" s="8" t="n">
        <f aca="false">SUM(E11:V11)</f>
        <v>20</v>
      </c>
      <c r="X11" s="9"/>
    </row>
    <row r="12" customFormat="false" ht="17" hidden="false" customHeight="true" outlineLevel="0" collapsed="false">
      <c r="A12" s="3" t="n">
        <f aca="false">A11+1</f>
        <v>11</v>
      </c>
      <c r="B12" s="4" t="s">
        <v>43</v>
      </c>
      <c r="C12" s="3" t="n">
        <v>43</v>
      </c>
      <c r="D12" s="4" t="s">
        <v>44</v>
      </c>
      <c r="E12" s="5"/>
      <c r="F12" s="5"/>
      <c r="G12" s="5"/>
      <c r="H12" s="5"/>
      <c r="I12" s="5"/>
      <c r="J12" s="5"/>
      <c r="K12" s="5"/>
      <c r="L12" s="6" t="n">
        <f aca="false">7+9+3+0</f>
        <v>19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8" t="n">
        <f aca="false">SUM(E12:V12)</f>
        <v>19</v>
      </c>
      <c r="X12" s="9"/>
    </row>
    <row r="13" customFormat="false" ht="17" hidden="false" customHeight="true" outlineLevel="0" collapsed="false">
      <c r="A13" s="3" t="n">
        <f aca="false">A12+1</f>
        <v>12</v>
      </c>
      <c r="B13" s="4" t="s">
        <v>45</v>
      </c>
      <c r="C13" s="3" t="n">
        <v>37</v>
      </c>
      <c r="D13" s="4" t="s">
        <v>46</v>
      </c>
      <c r="E13" s="5"/>
      <c r="F13" s="5"/>
      <c r="G13" s="5"/>
      <c r="H13" s="5"/>
      <c r="I13" s="5" t="n">
        <f aca="false">1+5+3+4</f>
        <v>13</v>
      </c>
      <c r="J13" s="5"/>
      <c r="K13" s="5"/>
      <c r="L13" s="5"/>
      <c r="M13" s="5"/>
      <c r="N13" s="5" t="n">
        <f aca="false">5+1+0+0</f>
        <v>6</v>
      </c>
      <c r="O13" s="5"/>
      <c r="P13" s="5"/>
      <c r="Q13" s="5"/>
      <c r="R13" s="5"/>
      <c r="S13" s="5"/>
      <c r="T13" s="5"/>
      <c r="U13" s="5"/>
      <c r="V13" s="5"/>
      <c r="W13" s="8" t="n">
        <f aca="false">SUM(E13:V13)</f>
        <v>19</v>
      </c>
      <c r="X13" s="9"/>
    </row>
    <row r="14" customFormat="false" ht="17" hidden="false" customHeight="true" outlineLevel="0" collapsed="false">
      <c r="A14" s="3" t="n">
        <f aca="false">A12+1</f>
        <v>12</v>
      </c>
      <c r="B14" s="4" t="s">
        <v>47</v>
      </c>
      <c r="C14" s="3" t="n">
        <v>34</v>
      </c>
      <c r="D14" s="4" t="s">
        <v>48</v>
      </c>
      <c r="E14" s="5"/>
      <c r="F14" s="5"/>
      <c r="G14" s="5"/>
      <c r="H14" s="5"/>
      <c r="I14" s="5"/>
      <c r="J14" s="5"/>
      <c r="K14" s="5"/>
      <c r="L14" s="5"/>
      <c r="M14" s="5" t="n">
        <f aca="false">5+1+0+0</f>
        <v>6</v>
      </c>
      <c r="N14" s="5" t="n">
        <f aca="false">9+1+0+0</f>
        <v>10</v>
      </c>
      <c r="O14" s="5"/>
      <c r="P14" s="5"/>
      <c r="Q14" s="5"/>
      <c r="R14" s="5"/>
      <c r="S14" s="5"/>
      <c r="T14" s="5"/>
      <c r="U14" s="5"/>
      <c r="V14" s="5"/>
      <c r="W14" s="8" t="n">
        <f aca="false">SUM(E14:V14)</f>
        <v>16</v>
      </c>
      <c r="X14" s="9"/>
    </row>
    <row r="15" customFormat="false" ht="17" hidden="false" customHeight="true" outlineLevel="0" collapsed="false">
      <c r="A15" s="3" t="n">
        <f aca="false">A14+1</f>
        <v>13</v>
      </c>
      <c r="B15" s="4" t="s">
        <v>49</v>
      </c>
      <c r="C15" s="3" t="n">
        <v>32</v>
      </c>
      <c r="D15" s="4" t="s">
        <v>50</v>
      </c>
      <c r="E15" s="5"/>
      <c r="F15" s="5"/>
      <c r="G15" s="5"/>
      <c r="H15" s="5"/>
      <c r="I15" s="5"/>
      <c r="J15" s="5"/>
      <c r="K15" s="5"/>
      <c r="L15" s="5" t="n">
        <f aca="false">3+9+0+0</f>
        <v>12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8" t="n">
        <f aca="false">SUM(E15:V15)</f>
        <v>12</v>
      </c>
      <c r="X15" s="9"/>
    </row>
    <row r="16" customFormat="false" ht="17" hidden="false" customHeight="true" outlineLevel="0" collapsed="false">
      <c r="A16" s="3" t="n">
        <f aca="false">A15+1</f>
        <v>14</v>
      </c>
      <c r="B16" s="4" t="s">
        <v>51</v>
      </c>
      <c r="C16" s="3" t="n">
        <v>30</v>
      </c>
      <c r="D16" s="4" t="s">
        <v>44</v>
      </c>
      <c r="E16" s="5"/>
      <c r="F16" s="5"/>
      <c r="G16" s="5"/>
      <c r="H16" s="5"/>
      <c r="I16" s="5"/>
      <c r="J16" s="5"/>
      <c r="K16" s="5"/>
      <c r="L16" s="5"/>
      <c r="M16" s="5"/>
      <c r="N16" s="5" t="n">
        <f aca="false">10+1+0+0</f>
        <v>11</v>
      </c>
      <c r="O16" s="5"/>
      <c r="P16" s="5"/>
      <c r="Q16" s="5"/>
      <c r="R16" s="5"/>
      <c r="S16" s="5"/>
      <c r="T16" s="5"/>
      <c r="U16" s="5"/>
      <c r="V16" s="5"/>
      <c r="W16" s="8" t="n">
        <f aca="false">SUM(E16:V16)</f>
        <v>11</v>
      </c>
      <c r="X16" s="9"/>
    </row>
    <row r="17" customFormat="false" ht="17" hidden="false" customHeight="true" outlineLevel="0" collapsed="false">
      <c r="A17" s="3" t="n">
        <f aca="false">A16+1</f>
        <v>15</v>
      </c>
      <c r="B17" s="4" t="s">
        <v>52</v>
      </c>
      <c r="C17" s="3" t="n">
        <v>33</v>
      </c>
      <c r="D17" s="4" t="s">
        <v>53</v>
      </c>
      <c r="E17" s="5"/>
      <c r="F17" s="5"/>
      <c r="G17" s="5"/>
      <c r="H17" s="5"/>
      <c r="I17" s="5"/>
      <c r="J17" s="5" t="n">
        <f aca="false">4+(5+1)+0+0</f>
        <v>10</v>
      </c>
      <c r="K17" s="5"/>
      <c r="L17" s="5"/>
      <c r="M17" s="5" t="n">
        <v>1</v>
      </c>
      <c r="N17" s="5"/>
      <c r="O17" s="5"/>
      <c r="P17" s="5"/>
      <c r="Q17" s="5"/>
      <c r="R17" s="5"/>
      <c r="S17" s="5"/>
      <c r="T17" s="5"/>
      <c r="U17" s="5"/>
      <c r="V17" s="5"/>
      <c r="W17" s="8" t="n">
        <f aca="false">SUM(E17:V17)</f>
        <v>11</v>
      </c>
      <c r="X17" s="9"/>
    </row>
    <row r="18" customFormat="false" ht="17" hidden="false" customHeight="true" outlineLevel="0" collapsed="false">
      <c r="A18" s="3" t="n">
        <f aca="false">A17+1</f>
        <v>16</v>
      </c>
      <c r="B18" s="4" t="s">
        <v>54</v>
      </c>
      <c r="C18" s="3" t="n">
        <v>39</v>
      </c>
      <c r="D18" s="4" t="s">
        <v>55</v>
      </c>
      <c r="E18" s="5"/>
      <c r="F18" s="5"/>
      <c r="G18" s="5"/>
      <c r="H18" s="5"/>
      <c r="I18" s="5"/>
      <c r="J18" s="5"/>
      <c r="K18" s="5"/>
      <c r="L18" s="5"/>
      <c r="M18" s="5"/>
      <c r="N18" s="5" t="n">
        <f aca="false">10+1+0+0</f>
        <v>11</v>
      </c>
      <c r="O18" s="5"/>
      <c r="P18" s="5"/>
      <c r="Q18" s="5"/>
      <c r="R18" s="5"/>
      <c r="S18" s="5"/>
      <c r="T18" s="5"/>
      <c r="U18" s="5"/>
      <c r="V18" s="5"/>
      <c r="W18" s="8" t="n">
        <f aca="false">SUM(E18:V18)</f>
        <v>11</v>
      </c>
      <c r="X18" s="9"/>
    </row>
    <row r="19" customFormat="false" ht="17" hidden="false" customHeight="true" outlineLevel="0" collapsed="false">
      <c r="A19" s="3" t="n">
        <f aca="false">A18+1</f>
        <v>17</v>
      </c>
      <c r="B19" s="4" t="s">
        <v>56</v>
      </c>
      <c r="C19" s="3" t="n">
        <v>43</v>
      </c>
      <c r="D19" s="4" t="s">
        <v>57</v>
      </c>
      <c r="E19" s="5"/>
      <c r="F19" s="5"/>
      <c r="G19" s="5"/>
      <c r="H19" s="5"/>
      <c r="I19" s="5"/>
      <c r="J19" s="5"/>
      <c r="K19" s="5"/>
      <c r="L19" s="5"/>
      <c r="M19" s="5"/>
      <c r="N19" s="5" t="n">
        <f aca="false">9+1+0+0</f>
        <v>10</v>
      </c>
      <c r="O19" s="5"/>
      <c r="P19" s="5"/>
      <c r="Q19" s="5"/>
      <c r="R19" s="5"/>
      <c r="S19" s="5"/>
      <c r="T19" s="5"/>
      <c r="U19" s="5"/>
      <c r="V19" s="5"/>
      <c r="W19" s="8" t="n">
        <f aca="false">SUM(E19:V19)</f>
        <v>10</v>
      </c>
      <c r="X19" s="9"/>
    </row>
    <row r="20" customFormat="false" ht="17" hidden="false" customHeight="true" outlineLevel="0" collapsed="false">
      <c r="A20" s="3" t="n">
        <f aca="false">A19+1</f>
        <v>18</v>
      </c>
      <c r="B20" s="4" t="s">
        <v>58</v>
      </c>
      <c r="C20" s="3" t="n">
        <v>33</v>
      </c>
      <c r="D20" s="4" t="s">
        <v>59</v>
      </c>
      <c r="E20" s="5"/>
      <c r="F20" s="5"/>
      <c r="G20" s="5"/>
      <c r="H20" s="5"/>
      <c r="I20" s="5"/>
      <c r="J20" s="5"/>
      <c r="K20" s="5"/>
      <c r="L20" s="5"/>
      <c r="M20" s="5"/>
      <c r="N20" s="5" t="n">
        <f aca="false">8+1+0+0</f>
        <v>9</v>
      </c>
      <c r="O20" s="5"/>
      <c r="P20" s="5"/>
      <c r="Q20" s="5"/>
      <c r="R20" s="5"/>
      <c r="S20" s="5"/>
      <c r="T20" s="5"/>
      <c r="U20" s="5"/>
      <c r="V20" s="5"/>
      <c r="W20" s="8" t="n">
        <f aca="false">SUM(E20:V20)</f>
        <v>9</v>
      </c>
      <c r="X20" s="9"/>
    </row>
    <row r="21" customFormat="false" ht="17" hidden="false" customHeight="true" outlineLevel="0" collapsed="false">
      <c r="A21" s="3" t="n">
        <f aca="false">A20+1</f>
        <v>19</v>
      </c>
      <c r="B21" s="4" t="s">
        <v>60</v>
      </c>
      <c r="C21" s="3" t="n">
        <v>30</v>
      </c>
      <c r="D21" s="4" t="s">
        <v>61</v>
      </c>
      <c r="E21" s="5"/>
      <c r="F21" s="5"/>
      <c r="G21" s="5"/>
      <c r="H21" s="5"/>
      <c r="I21" s="5"/>
      <c r="J21" s="5"/>
      <c r="K21" s="5"/>
      <c r="L21" s="5"/>
      <c r="M21" s="5"/>
      <c r="N21" s="5" t="n">
        <f aca="false">8+1+0+0</f>
        <v>9</v>
      </c>
      <c r="O21" s="5"/>
      <c r="P21" s="5"/>
      <c r="Q21" s="5"/>
      <c r="R21" s="5"/>
      <c r="S21" s="5"/>
      <c r="T21" s="5"/>
      <c r="U21" s="5"/>
      <c r="V21" s="5"/>
      <c r="W21" s="8" t="n">
        <f aca="false">SUM(E21:V21)</f>
        <v>9</v>
      </c>
      <c r="X21" s="9"/>
    </row>
    <row r="22" customFormat="false" ht="17" hidden="false" customHeight="true" outlineLevel="0" collapsed="false">
      <c r="A22" s="3" t="n">
        <f aca="false">A21+1</f>
        <v>20</v>
      </c>
      <c r="B22" s="4" t="s">
        <v>62</v>
      </c>
      <c r="C22" s="3" t="n">
        <v>33</v>
      </c>
      <c r="D22" s="4" t="s">
        <v>63</v>
      </c>
      <c r="E22" s="10" t="n">
        <f aca="false">5+1+0+2</f>
        <v>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8" t="n">
        <f aca="false">SUM(E22:V22)</f>
        <v>8</v>
      </c>
      <c r="X22" s="9"/>
    </row>
    <row r="23" customFormat="false" ht="17" hidden="false" customHeight="true" outlineLevel="0" collapsed="false">
      <c r="A23" s="3" t="n">
        <f aca="false">A22+1</f>
        <v>21</v>
      </c>
      <c r="B23" s="4" t="s">
        <v>64</v>
      </c>
      <c r="C23" s="3" t="n">
        <v>37</v>
      </c>
      <c r="D23" s="4" t="s">
        <v>65</v>
      </c>
      <c r="E23" s="5"/>
      <c r="F23" s="5"/>
      <c r="G23" s="5"/>
      <c r="H23" s="5"/>
      <c r="I23" s="5"/>
      <c r="J23" s="5"/>
      <c r="K23" s="5"/>
      <c r="L23" s="5"/>
      <c r="M23" s="5"/>
      <c r="N23" s="5" t="n">
        <f aca="false">7+1+0+0</f>
        <v>8</v>
      </c>
      <c r="O23" s="5"/>
      <c r="P23" s="5"/>
      <c r="Q23" s="5"/>
      <c r="R23" s="5"/>
      <c r="S23" s="5"/>
      <c r="T23" s="5"/>
      <c r="U23" s="5"/>
      <c r="V23" s="5"/>
      <c r="W23" s="8" t="n">
        <f aca="false">SUM(E23:V23)</f>
        <v>8</v>
      </c>
      <c r="X23" s="9"/>
    </row>
    <row r="24" customFormat="false" ht="17" hidden="false" customHeight="true" outlineLevel="0" collapsed="false">
      <c r="A24" s="3" t="n">
        <f aca="false">A23+1</f>
        <v>22</v>
      </c>
      <c r="B24" s="4" t="s">
        <v>66</v>
      </c>
      <c r="C24" s="3" t="n">
        <v>35</v>
      </c>
      <c r="D24" s="4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 t="n">
        <f aca="false">6+1+0+0</f>
        <v>7</v>
      </c>
      <c r="O24" s="5"/>
      <c r="P24" s="5"/>
      <c r="Q24" s="5"/>
      <c r="R24" s="5"/>
      <c r="S24" s="5"/>
      <c r="T24" s="5"/>
      <c r="U24" s="5"/>
      <c r="V24" s="5"/>
      <c r="W24" s="8" t="n">
        <f aca="false">SUM(E24:V24)</f>
        <v>7</v>
      </c>
      <c r="X24" s="9"/>
    </row>
    <row r="25" customFormat="false" ht="17" hidden="false" customHeight="true" outlineLevel="0" collapsed="false">
      <c r="A25" s="3" t="n">
        <f aca="false">A24+1</f>
        <v>23</v>
      </c>
      <c r="B25" s="4" t="s">
        <v>68</v>
      </c>
      <c r="C25" s="3" t="n">
        <v>35</v>
      </c>
      <c r="D25" s="4" t="s">
        <v>69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 t="n">
        <f aca="false">1+5+0+0</f>
        <v>6</v>
      </c>
      <c r="U25" s="5"/>
      <c r="V25" s="5"/>
      <c r="W25" s="8" t="n">
        <f aca="false">SUM(E25:V25)</f>
        <v>6</v>
      </c>
      <c r="X25" s="9"/>
    </row>
    <row r="26" customFormat="false" ht="17" hidden="false" customHeight="true" outlineLevel="0" collapsed="false">
      <c r="A26" s="3" t="n">
        <f aca="false">A25+1</f>
        <v>24</v>
      </c>
      <c r="B26" s="4" t="s">
        <v>70</v>
      </c>
      <c r="C26" s="3" t="n">
        <v>33</v>
      </c>
      <c r="D26" s="4" t="s">
        <v>71</v>
      </c>
      <c r="E26" s="5"/>
      <c r="F26" s="5"/>
      <c r="G26" s="5"/>
      <c r="H26" s="5"/>
      <c r="I26" s="5"/>
      <c r="J26" s="5"/>
      <c r="K26" s="5"/>
      <c r="L26" s="5"/>
      <c r="M26" s="5"/>
      <c r="N26" s="5" t="n">
        <f aca="false">4+1+0+0</f>
        <v>5</v>
      </c>
      <c r="O26" s="5"/>
      <c r="P26" s="5"/>
      <c r="Q26" s="5"/>
      <c r="R26" s="5"/>
      <c r="S26" s="5"/>
      <c r="T26" s="5"/>
      <c r="U26" s="5"/>
      <c r="V26" s="5"/>
      <c r="W26" s="8" t="n">
        <f aca="false">SUM(E26:V26)</f>
        <v>5</v>
      </c>
      <c r="X26" s="9"/>
    </row>
    <row r="27" customFormat="false" ht="17" hidden="false" customHeight="true" outlineLevel="0" collapsed="false">
      <c r="A27" s="3" t="n">
        <f aca="false">A26+1</f>
        <v>25</v>
      </c>
      <c r="B27" s="4" t="s">
        <v>72</v>
      </c>
      <c r="C27" s="3" t="n">
        <v>37</v>
      </c>
      <c r="D27" s="4" t="s">
        <v>73</v>
      </c>
      <c r="E27" s="5"/>
      <c r="F27" s="5"/>
      <c r="G27" s="5"/>
      <c r="H27" s="5"/>
      <c r="I27" s="5"/>
      <c r="J27" s="5"/>
      <c r="K27" s="5"/>
      <c r="L27" s="5"/>
      <c r="M27" s="5"/>
      <c r="N27" s="5" t="n">
        <f aca="false">3+1+0+0</f>
        <v>4</v>
      </c>
      <c r="O27" s="5"/>
      <c r="P27" s="5"/>
      <c r="Q27" s="5"/>
      <c r="R27" s="5"/>
      <c r="S27" s="5"/>
      <c r="T27" s="5"/>
      <c r="U27" s="5"/>
      <c r="V27" s="5"/>
      <c r="W27" s="8" t="n">
        <f aca="false">SUM(E27:V27)</f>
        <v>4</v>
      </c>
      <c r="X27" s="9"/>
    </row>
    <row r="28" customFormat="false" ht="17" hidden="false" customHeight="true" outlineLevel="0" collapsed="false">
      <c r="A28" s="3" t="n">
        <f aca="false">A27+1</f>
        <v>26</v>
      </c>
      <c r="B28" s="4" t="s">
        <v>74</v>
      </c>
      <c r="C28" s="3" t="n">
        <v>32</v>
      </c>
      <c r="D28" s="4" t="s">
        <v>75</v>
      </c>
      <c r="E28" s="5"/>
      <c r="F28" s="5"/>
      <c r="G28" s="5"/>
      <c r="H28" s="5"/>
      <c r="I28" s="5"/>
      <c r="J28" s="5"/>
      <c r="K28" s="5"/>
      <c r="L28" s="5"/>
      <c r="M28" s="5"/>
      <c r="N28" s="5" t="n">
        <f aca="false">3+1+0+0</f>
        <v>4</v>
      </c>
      <c r="O28" s="5"/>
      <c r="P28" s="5"/>
      <c r="Q28" s="5"/>
      <c r="R28" s="5"/>
      <c r="S28" s="5"/>
      <c r="T28" s="5"/>
      <c r="U28" s="5"/>
      <c r="V28" s="5"/>
      <c r="W28" s="8" t="n">
        <f aca="false">SUM(E28:V28)</f>
        <v>4</v>
      </c>
      <c r="X28" s="9"/>
    </row>
    <row r="29" customFormat="false" ht="17" hidden="false" customHeight="true" outlineLevel="0" collapsed="false">
      <c r="A29" s="3" t="n">
        <f aca="false">A28+1</f>
        <v>27</v>
      </c>
      <c r="B29" s="4" t="s">
        <v>76</v>
      </c>
      <c r="C29" s="3" t="n">
        <v>33</v>
      </c>
      <c r="D29" s="4" t="s">
        <v>77</v>
      </c>
      <c r="E29" s="5"/>
      <c r="F29" s="5"/>
      <c r="G29" s="5"/>
      <c r="H29" s="5"/>
      <c r="I29" s="5"/>
      <c r="J29" s="5"/>
      <c r="K29" s="5"/>
      <c r="L29" s="5"/>
      <c r="M29" s="5" t="n">
        <f aca="false">3+1+0+0</f>
        <v>4</v>
      </c>
      <c r="N29" s="5"/>
      <c r="O29" s="5"/>
      <c r="P29" s="5"/>
      <c r="Q29" s="5"/>
      <c r="R29" s="5"/>
      <c r="S29" s="5"/>
      <c r="T29" s="5"/>
      <c r="U29" s="5"/>
      <c r="V29" s="5"/>
      <c r="W29" s="8" t="n">
        <f aca="false">SUM(E29:V29)</f>
        <v>4</v>
      </c>
      <c r="X29" s="9"/>
    </row>
    <row r="30" customFormat="false" ht="17" hidden="false" customHeight="true" outlineLevel="0" collapsed="false">
      <c r="A30" s="3" t="n">
        <f aca="false">A29+1</f>
        <v>28</v>
      </c>
      <c r="B30" s="4" t="s">
        <v>78</v>
      </c>
      <c r="C30" s="3" t="n">
        <v>37</v>
      </c>
      <c r="D30" s="4" t="s">
        <v>24</v>
      </c>
      <c r="E30" s="5"/>
      <c r="F30" s="5"/>
      <c r="G30" s="5"/>
      <c r="H30" s="5"/>
      <c r="I30" s="5"/>
      <c r="J30" s="5"/>
      <c r="K30" s="5"/>
      <c r="L30" s="5"/>
      <c r="M30" s="5"/>
      <c r="N30" s="5" t="n">
        <f aca="false">2+1+0+0</f>
        <v>3</v>
      </c>
      <c r="O30" s="5"/>
      <c r="P30" s="5"/>
      <c r="Q30" s="5"/>
      <c r="R30" s="5"/>
      <c r="S30" s="5"/>
      <c r="T30" s="5"/>
      <c r="U30" s="5"/>
      <c r="V30" s="5"/>
      <c r="W30" s="8" t="n">
        <f aca="false">SUM(E30:V30)</f>
        <v>3</v>
      </c>
      <c r="X30" s="9"/>
    </row>
    <row r="31" customFormat="false" ht="17" hidden="false" customHeight="true" outlineLevel="0" collapsed="false">
      <c r="A31" s="3" t="n">
        <f aca="false">A30+1</f>
        <v>29</v>
      </c>
      <c r="B31" s="4" t="s">
        <v>79</v>
      </c>
      <c r="C31" s="3" t="n">
        <v>34</v>
      </c>
      <c r="D31" s="4" t="s">
        <v>80</v>
      </c>
      <c r="E31" s="5"/>
      <c r="F31" s="5"/>
      <c r="G31" s="5" t="n">
        <f aca="false">2+1+0+0</f>
        <v>3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8" t="n">
        <f aca="false">SUM(E31:V31)</f>
        <v>3</v>
      </c>
      <c r="X31" s="9"/>
    </row>
    <row r="32" customFormat="false" ht="17" hidden="false" customHeight="true" outlineLevel="0" collapsed="false">
      <c r="A32" s="3" t="n">
        <f aca="false">A31+1</f>
        <v>30</v>
      </c>
      <c r="B32" s="4" t="s">
        <v>81</v>
      </c>
      <c r="C32" s="3" t="n">
        <v>30</v>
      </c>
      <c r="D32" s="4" t="s">
        <v>82</v>
      </c>
      <c r="E32" s="5"/>
      <c r="F32" s="5"/>
      <c r="G32" s="5"/>
      <c r="H32" s="5"/>
      <c r="I32" s="5"/>
      <c r="J32" s="5"/>
      <c r="K32" s="5"/>
      <c r="L32" s="5"/>
      <c r="M32" s="5"/>
      <c r="N32" s="5" t="n">
        <v>1</v>
      </c>
      <c r="O32" s="5"/>
      <c r="P32" s="5"/>
      <c r="Q32" s="5"/>
      <c r="R32" s="5"/>
      <c r="S32" s="5"/>
      <c r="T32" s="5"/>
      <c r="U32" s="5"/>
      <c r="V32" s="5"/>
      <c r="W32" s="8" t="n">
        <f aca="false">SUM(E32:V32)</f>
        <v>1</v>
      </c>
      <c r="X32" s="9"/>
    </row>
    <row r="33" customFormat="false" ht="17" hidden="false" customHeight="true" outlineLevel="0" collapsed="false">
      <c r="A33" s="3" t="n">
        <f aca="false">A32+1</f>
        <v>31</v>
      </c>
      <c r="B33" s="4" t="s">
        <v>83</v>
      </c>
      <c r="C33" s="3" t="n">
        <v>32</v>
      </c>
      <c r="D33" s="4" t="s">
        <v>84</v>
      </c>
      <c r="E33" s="5"/>
      <c r="F33" s="5"/>
      <c r="G33" s="5"/>
      <c r="H33" s="5"/>
      <c r="I33" s="5"/>
      <c r="J33" s="5"/>
      <c r="K33" s="5"/>
      <c r="L33" s="5"/>
      <c r="M33" s="5" t="n">
        <v>1</v>
      </c>
      <c r="N33" s="5"/>
      <c r="O33" s="5"/>
      <c r="P33" s="5"/>
      <c r="Q33" s="5"/>
      <c r="R33" s="5"/>
      <c r="S33" s="5"/>
      <c r="T33" s="5"/>
      <c r="U33" s="5"/>
      <c r="V33" s="5"/>
      <c r="W33" s="8" t="n">
        <f aca="false">SUM(E33:V33)</f>
        <v>1</v>
      </c>
      <c r="X33" s="9"/>
    </row>
    <row r="34" customFormat="false" ht="17" hidden="false" customHeight="true" outlineLevel="0" collapsed="false">
      <c r="A34" s="3" t="n">
        <f aca="false">A33+1</f>
        <v>32</v>
      </c>
      <c r="B34" s="4"/>
      <c r="C34" s="3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8" t="n">
        <f aca="false">SUM(E34:V34)</f>
        <v>0</v>
      </c>
      <c r="X34" s="9"/>
    </row>
    <row r="35" customFormat="false" ht="17" hidden="false" customHeight="true" outlineLevel="0" collapsed="false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customFormat="false" ht="17" hidden="false" customHeight="true" outlineLevel="0" collapsed="false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customFormat="false" ht="17" hidden="false" customHeight="true" outlineLevel="0" collapsed="false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customFormat="false" ht="17" hidden="false" customHeight="true" outlineLevel="0" collapsed="false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customFormat="false" ht="17" hidden="false" customHeight="true" outlineLevel="0" collapsed="false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customFormat="false" ht="17" hidden="false" customHeight="true" outlineLevel="0" collapsed="false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customFormat="false" ht="17" hidden="false" customHeight="true" outlineLevel="0" collapsed="false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customFormat="false" ht="17" hidden="false" customHeight="true" outlineLevel="0" collapsed="false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customFormat="false" ht="17" hidden="false" customHeight="true" outlineLevel="0" collapsed="false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customFormat="false" ht="17" hidden="false" customHeight="true" outlineLevel="0" collapsed="false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customFormat="false" ht="17" hidden="false" customHeight="true" outlineLevel="0" collapsed="false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customFormat="false" ht="17" hidden="false" customHeight="true" outlineLevel="0" collapsed="false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customFormat="false" ht="17" hidden="false" customHeight="true" outlineLevel="0" collapsed="false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customFormat="false" ht="17" hidden="false" customHeight="true" outlineLevel="0" collapsed="false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customFormat="false" ht="17" hidden="false" customHeight="true" outlineLevel="0" collapsed="false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customFormat="false" ht="17" hidden="false" customHeight="true" outlineLevel="0" collapsed="false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customFormat="false" ht="17" hidden="false" customHeight="true" outlineLevel="0" collapsed="false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customFormat="false" ht="17" hidden="false" customHeight="true" outlineLevel="0" collapsed="false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customFormat="false" ht="17" hidden="false" customHeight="true" outlineLevel="0" collapsed="false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customFormat="false" ht="17" hidden="false" customHeight="true" outlineLevel="0" collapsed="false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customFormat="false" ht="17" hidden="false" customHeight="true" outlineLevel="0" collapsed="false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customFormat="false" ht="17" hidden="false" customHeight="true" outlineLevel="0" collapsed="false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customFormat="false" ht="17" hidden="false" customHeight="true" outlineLevel="0" collapsed="false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customFormat="false" ht="17" hidden="false" customHeight="true" outlineLevel="0" collapsed="false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customFormat="false" ht="17" hidden="false" customHeight="true" outlineLevel="0" collapsed="false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customFormat="false" ht="17" hidden="false" customHeight="true" outlineLevel="0" collapsed="false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customFormat="false" ht="17" hidden="false" customHeight="true" outlineLevel="0" collapsed="false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customFormat="false" ht="17" hidden="false" customHeight="true" outlineLevel="0" collapsed="false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customFormat="false" ht="17" hidden="false" customHeight="true" outlineLevel="0" collapsed="false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customFormat="false" ht="17" hidden="false" customHeight="true" outlineLevel="0" collapsed="false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customFormat="false" ht="17" hidden="false" customHeight="true" outlineLevel="0" collapsed="false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customFormat="false" ht="17" hidden="false" customHeight="true" outlineLevel="0" collapsed="false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customFormat="false" ht="17" hidden="false" customHeight="true" outlineLevel="0" collapsed="false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customFormat="false" ht="17" hidden="false" customHeight="true" outlineLevel="0" collapsed="false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customFormat="false" ht="17" hidden="false" customHeight="true" outlineLevel="0" collapsed="false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customFormat="false" ht="17" hidden="false" customHeight="true" outlineLevel="0" collapsed="false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customFormat="false" ht="17" hidden="false" customHeight="true" outlineLevel="0" collapsed="false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autoFilter ref="B1:W3"/>
  <printOptions headings="false" gridLines="false" gridLinesSet="true" horizontalCentered="false" verticalCentered="false"/>
  <pageMargins left="0.25" right="0.25" top="0.3" bottom="0.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56670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2005-08-14T15:10:21Z</dcterms:created>
  <dc:creator>Martin</dc:creator>
  <dc:description/>
  <dc:language>sv-SE</dc:language>
  <cp:lastModifiedBy>Martin Bjorklund</cp:lastModifiedBy>
  <cp:lastPrinted>2017-07-10T10:31:38Z</cp:lastPrinted>
  <dcterms:modified xsi:type="dcterms:W3CDTF">2024-09-15T15:39:56Z</dcterms:modified>
  <cp:revision>52</cp:revision>
  <dc:subject/>
  <dc:title/>
</cp:coreProperties>
</file>